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5600" windowHeight="11760"/>
  </bookViews>
  <sheets>
    <sheet name="valore attuale" sheetId="1" r:id="rId1"/>
    <sheet name="VAN" sheetId="2" r:id="rId2"/>
    <sheet name="VAN1" sheetId="8" r:id="rId3"/>
    <sheet name="Payback" sheetId="3" r:id="rId4"/>
    <sheet name="RatioBC" sheetId="4" r:id="rId5"/>
    <sheet name="TIR" sheetId="5" r:id="rId6"/>
  </sheets>
  <calcPr calcId="145621"/>
</workbook>
</file>

<file path=xl/calcChain.xml><?xml version="1.0" encoding="utf-8"?>
<calcChain xmlns="http://schemas.openxmlformats.org/spreadsheetml/2006/main">
  <c r="E5" i="3" l="1"/>
  <c r="F6" i="3"/>
  <c r="F7" i="3" s="1"/>
  <c r="F5" i="3"/>
  <c r="E6" i="3"/>
  <c r="E7" i="3" s="1"/>
  <c r="E4" i="3"/>
  <c r="E10" i="8"/>
  <c r="F15" i="2"/>
  <c r="F11" i="1"/>
  <c r="D4" i="1"/>
  <c r="D5" i="1"/>
  <c r="D6" i="1" s="1"/>
  <c r="D7" i="1" s="1"/>
  <c r="D8" i="1" s="1"/>
  <c r="D9" i="1" s="1"/>
  <c r="D10" i="1" s="1"/>
  <c r="D11" i="1" s="1"/>
  <c r="D12" i="1" s="1"/>
  <c r="D3" i="1"/>
  <c r="F5" i="1" l="1"/>
  <c r="G5" i="1" s="1"/>
  <c r="G5" i="5"/>
  <c r="E8" i="5"/>
  <c r="E4" i="5"/>
  <c r="F4" i="5"/>
  <c r="G4" i="5"/>
  <c r="E5" i="5"/>
  <c r="E6" i="5"/>
  <c r="E7" i="5"/>
  <c r="D8" i="4"/>
  <c r="C8" i="4"/>
  <c r="E7" i="8"/>
  <c r="E8" i="8"/>
  <c r="E6" i="8"/>
  <c r="B7" i="8"/>
  <c r="F7" i="8" s="1"/>
  <c r="B8" i="8"/>
  <c r="F8" i="8" s="1"/>
  <c r="B9" i="8"/>
  <c r="B6" i="8"/>
  <c r="F6" i="8" s="1"/>
  <c r="B14" i="5"/>
  <c r="B15" i="5"/>
  <c r="B16" i="5"/>
  <c r="B13" i="5"/>
  <c r="I14" i="5"/>
  <c r="I15" i="5"/>
  <c r="M15" i="5"/>
  <c r="I16" i="5"/>
  <c r="I13" i="5"/>
  <c r="M13" i="5"/>
  <c r="L16" i="5"/>
  <c r="M16" i="5"/>
  <c r="E16" i="5"/>
  <c r="L15" i="5"/>
  <c r="E15" i="5"/>
  <c r="F15" i="5"/>
  <c r="L14" i="5"/>
  <c r="M14" i="5"/>
  <c r="E14" i="5"/>
  <c r="L13" i="5"/>
  <c r="E13" i="5"/>
  <c r="F13" i="5"/>
  <c r="E5" i="2"/>
  <c r="E6" i="2"/>
  <c r="E7" i="2"/>
  <c r="E8" i="2"/>
  <c r="E9" i="2"/>
  <c r="E10" i="2"/>
  <c r="E11" i="2"/>
  <c r="E12" i="2"/>
  <c r="E13" i="2"/>
  <c r="E14" i="2"/>
  <c r="I5" i="5"/>
  <c r="I6" i="5"/>
  <c r="I7" i="5"/>
  <c r="I4" i="5"/>
  <c r="L7" i="5"/>
  <c r="M7" i="5"/>
  <c r="L6" i="5"/>
  <c r="L5" i="5"/>
  <c r="M5" i="5"/>
  <c r="L4" i="5"/>
  <c r="B7" i="5"/>
  <c r="B6" i="5"/>
  <c r="F6" i="5"/>
  <c r="B5" i="5"/>
  <c r="B4" i="5"/>
  <c r="B7" i="4"/>
  <c r="F7" i="4" s="1"/>
  <c r="B6" i="4"/>
  <c r="F6" i="4" s="1"/>
  <c r="B5" i="4"/>
  <c r="F5" i="4" s="1"/>
  <c r="B4" i="4"/>
  <c r="E4" i="4" s="1"/>
  <c r="F4" i="3"/>
  <c r="G7" i="3"/>
  <c r="G6" i="3"/>
  <c r="G5" i="3"/>
  <c r="G4" i="3"/>
  <c r="B7" i="3"/>
  <c r="B6" i="3"/>
  <c r="B5" i="3"/>
  <c r="B4" i="3"/>
  <c r="E4" i="2"/>
  <c r="B6" i="2"/>
  <c r="B7" i="2"/>
  <c r="F7" i="2"/>
  <c r="B8" i="2"/>
  <c r="B9" i="2"/>
  <c r="F9" i="2"/>
  <c r="B10" i="2"/>
  <c r="B11" i="2"/>
  <c r="F11" i="2"/>
  <c r="B12" i="2"/>
  <c r="B13" i="2"/>
  <c r="F13" i="2"/>
  <c r="B14" i="2"/>
  <c r="B5" i="2"/>
  <c r="F5" i="2"/>
  <c r="B4" i="2"/>
  <c r="F6" i="1"/>
  <c r="G6" i="1" s="1"/>
  <c r="F7" i="1"/>
  <c r="G7" i="1" s="1"/>
  <c r="F8" i="1"/>
  <c r="G8" i="1" s="1"/>
  <c r="F9" i="1"/>
  <c r="G9" i="1" s="1"/>
  <c r="F10" i="1"/>
  <c r="G10" i="1" s="1"/>
  <c r="G11" i="1"/>
  <c r="F12" i="1"/>
  <c r="G12" i="1" s="1"/>
  <c r="F4" i="1"/>
  <c r="G4" i="1" s="1"/>
  <c r="F3" i="1"/>
  <c r="G3" i="1" s="1"/>
  <c r="F2" i="1"/>
  <c r="G2" i="1" s="1"/>
  <c r="F4" i="2"/>
  <c r="F14" i="2"/>
  <c r="F12" i="2"/>
  <c r="F10" i="2"/>
  <c r="F8" i="2"/>
  <c r="F6" i="2"/>
  <c r="G4" i="2"/>
  <c r="F5" i="5"/>
  <c r="F14" i="5"/>
  <c r="M4" i="5"/>
  <c r="F7" i="5"/>
  <c r="M6" i="5"/>
  <c r="N13" i="5"/>
  <c r="N4" i="5"/>
  <c r="E6" i="4"/>
  <c r="F4" i="4"/>
  <c r="E5" i="4"/>
  <c r="E7" i="4"/>
  <c r="G4" i="4"/>
  <c r="F16" i="5"/>
  <c r="E17" i="5"/>
  <c r="G13" i="5"/>
  <c r="E8" i="4" l="1"/>
  <c r="F8" i="4"/>
  <c r="H4" i="4" l="1"/>
  <c r="F9" i="8" l="1"/>
  <c r="F10" i="8" s="1"/>
  <c r="E9" i="8"/>
</calcChain>
</file>

<file path=xl/sharedStrings.xml><?xml version="1.0" encoding="utf-8"?>
<sst xmlns="http://schemas.openxmlformats.org/spreadsheetml/2006/main" count="80" uniqueCount="29">
  <si>
    <t>Anni</t>
  </si>
  <si>
    <t xml:space="preserve">Fattore di sconto </t>
  </si>
  <si>
    <t>Valore Attuale</t>
  </si>
  <si>
    <t>(1+r)^2</t>
  </si>
  <si>
    <t>(1+r)^3</t>
  </si>
  <si>
    <t>(1+r)^4</t>
  </si>
  <si>
    <t>(1+r)^5</t>
  </si>
  <si>
    <t>(1+r)^6</t>
  </si>
  <si>
    <t>(1+r)^7</t>
  </si>
  <si>
    <t>(1+r)^8</t>
  </si>
  <si>
    <t>(1+r)^9</t>
  </si>
  <si>
    <t>(1+r)^10</t>
  </si>
  <si>
    <t>r</t>
  </si>
  <si>
    <t>(1+r)^0</t>
  </si>
  <si>
    <t>(1+r)^1</t>
  </si>
  <si>
    <t>Benefici</t>
  </si>
  <si>
    <t>Costi</t>
  </si>
  <si>
    <t>Fattore di sconto</t>
  </si>
  <si>
    <t>B-C</t>
  </si>
  <si>
    <t>VAN</t>
  </si>
  <si>
    <t>Cumulata Benefici</t>
  </si>
  <si>
    <t>Cumulata Costi</t>
  </si>
  <si>
    <t>Diff. cumulate</t>
  </si>
  <si>
    <t>B/C</t>
  </si>
  <si>
    <t>B/C att</t>
  </si>
  <si>
    <t>Benefici att.</t>
  </si>
  <si>
    <t>Costi att.</t>
  </si>
  <si>
    <t>Valore</t>
  </si>
  <si>
    <t>Valori Attuali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</si>
</sst>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0.000%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8" fontId="0" fillId="2" borderId="0" xfId="0" applyNumberFormat="1" applyFill="1"/>
    <xf numFmtId="164" fontId="0" fillId="2" borderId="0" xfId="0" applyNumberFormat="1" applyFill="1"/>
    <xf numFmtId="10" fontId="0" fillId="0" borderId="0" xfId="0" applyNumberFormat="1"/>
    <xf numFmtId="0" fontId="0" fillId="2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tabSelected="1" zoomScale="240" zoomScaleNormal="240" workbookViewId="0">
      <selection activeCell="F2" sqref="F2"/>
    </sheetView>
  </sheetViews>
  <sheetFormatPr defaultRowHeight="15" x14ac:dyDescent="0.25"/>
  <cols>
    <col min="4" max="4" width="9.28515625" bestFit="1" customWidth="1"/>
  </cols>
  <sheetData>
    <row r="1" spans="2:7" ht="14.45" x14ac:dyDescent="0.3">
      <c r="B1" t="s">
        <v>27</v>
      </c>
      <c r="C1" t="s">
        <v>12</v>
      </c>
      <c r="D1" t="s">
        <v>0</v>
      </c>
      <c r="E1" t="s">
        <v>1</v>
      </c>
      <c r="G1" t="s">
        <v>2</v>
      </c>
    </row>
    <row r="2" spans="2:7" ht="14.45" x14ac:dyDescent="0.3">
      <c r="B2">
        <v>100</v>
      </c>
      <c r="C2">
        <v>0.05</v>
      </c>
      <c r="D2">
        <v>0</v>
      </c>
      <c r="E2" s="1" t="s">
        <v>13</v>
      </c>
      <c r="F2" s="1">
        <f>(1+$C$2)^D2</f>
        <v>1</v>
      </c>
      <c r="G2">
        <f>B$2/F2</f>
        <v>100</v>
      </c>
    </row>
    <row r="3" spans="2:7" ht="14.45" x14ac:dyDescent="0.3">
      <c r="D3">
        <f>D2+1</f>
        <v>1</v>
      </c>
      <c r="E3" s="1" t="s">
        <v>14</v>
      </c>
      <c r="F3" s="1">
        <f>(1+$C$2)^D3</f>
        <v>1.05</v>
      </c>
      <c r="G3">
        <f>B$2/F3</f>
        <v>95.238095238095241</v>
      </c>
    </row>
    <row r="4" spans="2:7" ht="14.45" x14ac:dyDescent="0.3">
      <c r="D4">
        <f t="shared" ref="D4:D12" si="0">D3+1</f>
        <v>2</v>
      </c>
      <c r="E4" s="1" t="s">
        <v>3</v>
      </c>
      <c r="F4" s="1">
        <f>(1+$C$2)^D4</f>
        <v>1.1025</v>
      </c>
      <c r="G4">
        <f t="shared" ref="G4:G12" si="1">B$2/F4</f>
        <v>90.702947845804985</v>
      </c>
    </row>
    <row r="5" spans="2:7" ht="14.45" x14ac:dyDescent="0.3">
      <c r="D5">
        <f t="shared" si="0"/>
        <v>3</v>
      </c>
      <c r="E5" s="1" t="s">
        <v>4</v>
      </c>
      <c r="F5" s="1">
        <f>(1+$C$2)^D5</f>
        <v>1.1576250000000001</v>
      </c>
      <c r="G5">
        <f>B$2/F5</f>
        <v>86.383759853147595</v>
      </c>
    </row>
    <row r="6" spans="2:7" ht="14.45" x14ac:dyDescent="0.3">
      <c r="D6">
        <f t="shared" si="0"/>
        <v>4</v>
      </c>
      <c r="E6" s="1" t="s">
        <v>5</v>
      </c>
      <c r="F6" s="1">
        <f t="shared" ref="F6:F12" si="2">(1+$C$2)^D6</f>
        <v>1.21550625</v>
      </c>
      <c r="G6">
        <f t="shared" si="1"/>
        <v>82.2702474791882</v>
      </c>
    </row>
    <row r="7" spans="2:7" ht="14.45" x14ac:dyDescent="0.3">
      <c r="D7">
        <f t="shared" si="0"/>
        <v>5</v>
      </c>
      <c r="E7" s="1" t="s">
        <v>6</v>
      </c>
      <c r="F7" s="1">
        <f t="shared" si="2"/>
        <v>1.2762815625000001</v>
      </c>
      <c r="G7">
        <f t="shared" si="1"/>
        <v>78.352616646845888</v>
      </c>
    </row>
    <row r="8" spans="2:7" x14ac:dyDescent="0.25">
      <c r="D8">
        <f t="shared" si="0"/>
        <v>6</v>
      </c>
      <c r="E8" s="1" t="s">
        <v>7</v>
      </c>
      <c r="F8" s="1">
        <f t="shared" si="2"/>
        <v>1.340095640625</v>
      </c>
      <c r="G8">
        <f t="shared" si="1"/>
        <v>74.621539663662773</v>
      </c>
    </row>
    <row r="9" spans="2:7" x14ac:dyDescent="0.25">
      <c r="D9">
        <f t="shared" si="0"/>
        <v>7</v>
      </c>
      <c r="E9" s="1" t="s">
        <v>8</v>
      </c>
      <c r="F9" s="1">
        <f t="shared" si="2"/>
        <v>1.4071004226562502</v>
      </c>
      <c r="G9">
        <f t="shared" si="1"/>
        <v>71.068133013012144</v>
      </c>
    </row>
    <row r="10" spans="2:7" x14ac:dyDescent="0.25">
      <c r="D10">
        <f t="shared" si="0"/>
        <v>8</v>
      </c>
      <c r="E10" s="1" t="s">
        <v>9</v>
      </c>
      <c r="F10" s="1">
        <f t="shared" si="2"/>
        <v>1.4774554437890626</v>
      </c>
      <c r="G10">
        <f t="shared" si="1"/>
        <v>67.683936202868722</v>
      </c>
    </row>
    <row r="11" spans="2:7" x14ac:dyDescent="0.25">
      <c r="D11">
        <f t="shared" si="0"/>
        <v>9</v>
      </c>
      <c r="E11" s="1" t="s">
        <v>10</v>
      </c>
      <c r="F11" s="1">
        <f>(1+$C$2)^D11</f>
        <v>1.5513282159785158</v>
      </c>
      <c r="G11">
        <f t="shared" si="1"/>
        <v>64.460891621779723</v>
      </c>
    </row>
    <row r="12" spans="2:7" x14ac:dyDescent="0.25">
      <c r="D12">
        <f t="shared" si="0"/>
        <v>10</v>
      </c>
      <c r="E12" s="1" t="s">
        <v>11</v>
      </c>
      <c r="F12" s="1">
        <f t="shared" si="2"/>
        <v>1.6288946267774416</v>
      </c>
      <c r="G12">
        <f t="shared" si="1"/>
        <v>61.391325354075931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4" zoomScale="200" zoomScaleNormal="200" workbookViewId="0">
      <selection activeCell="F16" sqref="F16"/>
    </sheetView>
  </sheetViews>
  <sheetFormatPr defaultRowHeight="15" x14ac:dyDescent="0.25"/>
  <sheetData>
    <row r="1" spans="1:7" x14ac:dyDescent="0.25">
      <c r="A1" t="s">
        <v>12</v>
      </c>
    </row>
    <row r="2" spans="1:7" x14ac:dyDescent="0.25">
      <c r="A2">
        <v>0.01</v>
      </c>
    </row>
    <row r="3" spans="1:7" ht="30" x14ac:dyDescent="0.25">
      <c r="A3" t="s">
        <v>0</v>
      </c>
      <c r="B3" s="2" t="s">
        <v>17</v>
      </c>
      <c r="C3" t="s">
        <v>15</v>
      </c>
      <c r="D3" t="s">
        <v>16</v>
      </c>
      <c r="E3" t="s">
        <v>18</v>
      </c>
      <c r="F3" s="2" t="s">
        <v>2</v>
      </c>
      <c r="G3" t="s">
        <v>19</v>
      </c>
    </row>
    <row r="4" spans="1:7" x14ac:dyDescent="0.25">
      <c r="A4">
        <v>0</v>
      </c>
      <c r="B4" s="1">
        <f t="shared" ref="B4:B14" si="0">(1+$A$2)^A4</f>
        <v>1</v>
      </c>
      <c r="C4">
        <v>0</v>
      </c>
      <c r="D4">
        <v>4000</v>
      </c>
      <c r="E4">
        <f t="shared" ref="E4:E14" si="1">C4-D4</f>
        <v>-4000</v>
      </c>
      <c r="F4">
        <f t="shared" ref="F4:F14" si="2">E4/B4</f>
        <v>-4000</v>
      </c>
      <c r="G4">
        <f>SUM(F4:F14)</f>
        <v>1938.4432460565288</v>
      </c>
    </row>
    <row r="5" spans="1:7" x14ac:dyDescent="0.25">
      <c r="A5">
        <v>1</v>
      </c>
      <c r="B5" s="1">
        <f t="shared" si="0"/>
        <v>1.01</v>
      </c>
      <c r="C5">
        <v>300</v>
      </c>
      <c r="D5">
        <v>1000</v>
      </c>
      <c r="E5">
        <f t="shared" si="1"/>
        <v>-700</v>
      </c>
      <c r="F5">
        <f t="shared" si="2"/>
        <v>-693.06930693069307</v>
      </c>
    </row>
    <row r="6" spans="1:7" x14ac:dyDescent="0.25">
      <c r="A6">
        <v>2</v>
      </c>
      <c r="B6" s="1">
        <f t="shared" si="0"/>
        <v>1.0201</v>
      </c>
      <c r="C6">
        <v>500</v>
      </c>
      <c r="D6">
        <v>200</v>
      </c>
      <c r="E6">
        <f t="shared" si="1"/>
        <v>300</v>
      </c>
      <c r="F6">
        <f t="shared" si="2"/>
        <v>294.08881482207624</v>
      </c>
    </row>
    <row r="7" spans="1:7" x14ac:dyDescent="0.25">
      <c r="A7">
        <v>3</v>
      </c>
      <c r="B7" s="1">
        <f t="shared" si="0"/>
        <v>1.0303009999999999</v>
      </c>
      <c r="C7">
        <v>600</v>
      </c>
      <c r="D7">
        <v>200</v>
      </c>
      <c r="E7">
        <f t="shared" si="1"/>
        <v>400</v>
      </c>
      <c r="F7">
        <f t="shared" si="2"/>
        <v>388.23605917105783</v>
      </c>
    </row>
    <row r="8" spans="1:7" x14ac:dyDescent="0.25">
      <c r="A8">
        <v>4</v>
      </c>
      <c r="B8" s="1">
        <f t="shared" si="0"/>
        <v>1.04060401</v>
      </c>
      <c r="C8">
        <v>800</v>
      </c>
      <c r="D8">
        <v>200</v>
      </c>
      <c r="E8">
        <f t="shared" si="1"/>
        <v>600</v>
      </c>
      <c r="F8">
        <f t="shared" si="2"/>
        <v>576.58820668968974</v>
      </c>
    </row>
    <row r="9" spans="1:7" x14ac:dyDescent="0.25">
      <c r="A9">
        <v>5</v>
      </c>
      <c r="B9" s="1">
        <f t="shared" si="0"/>
        <v>1.0510100500999999</v>
      </c>
      <c r="C9">
        <v>1000</v>
      </c>
      <c r="D9">
        <v>200</v>
      </c>
      <c r="E9">
        <f t="shared" si="1"/>
        <v>800</v>
      </c>
      <c r="F9">
        <f t="shared" si="2"/>
        <v>761.17255008539905</v>
      </c>
    </row>
    <row r="10" spans="1:7" x14ac:dyDescent="0.25">
      <c r="A10">
        <v>6</v>
      </c>
      <c r="B10" s="1">
        <f t="shared" si="0"/>
        <v>1.0615201506010001</v>
      </c>
      <c r="C10">
        <v>1000</v>
      </c>
      <c r="D10">
        <v>200</v>
      </c>
      <c r="E10">
        <f t="shared" si="1"/>
        <v>800</v>
      </c>
      <c r="F10">
        <f t="shared" si="2"/>
        <v>753.63618820336524</v>
      </c>
    </row>
    <row r="11" spans="1:7" x14ac:dyDescent="0.25">
      <c r="A11">
        <v>7</v>
      </c>
      <c r="B11" s="1">
        <f t="shared" si="0"/>
        <v>1.0721353521070098</v>
      </c>
      <c r="C11">
        <v>1200</v>
      </c>
      <c r="D11">
        <v>200</v>
      </c>
      <c r="E11">
        <f t="shared" si="1"/>
        <v>1000</v>
      </c>
      <c r="F11">
        <f t="shared" si="2"/>
        <v>932.71805470713548</v>
      </c>
    </row>
    <row r="12" spans="1:7" x14ac:dyDescent="0.25">
      <c r="A12">
        <v>8</v>
      </c>
      <c r="B12" s="1">
        <f t="shared" si="0"/>
        <v>1.0828567056280802</v>
      </c>
      <c r="C12">
        <v>1200</v>
      </c>
      <c r="D12">
        <v>200</v>
      </c>
      <c r="E12">
        <f t="shared" si="1"/>
        <v>1000</v>
      </c>
      <c r="F12">
        <f t="shared" si="2"/>
        <v>923.48322248231216</v>
      </c>
    </row>
    <row r="13" spans="1:7" x14ac:dyDescent="0.25">
      <c r="A13">
        <v>9</v>
      </c>
      <c r="B13" s="1">
        <f t="shared" si="0"/>
        <v>1.0936852726843611</v>
      </c>
      <c r="C13">
        <v>1300</v>
      </c>
      <c r="D13">
        <v>200</v>
      </c>
      <c r="E13">
        <f t="shared" si="1"/>
        <v>1100</v>
      </c>
      <c r="F13">
        <f t="shared" si="2"/>
        <v>1005.7738066639042</v>
      </c>
    </row>
    <row r="14" spans="1:7" x14ac:dyDescent="0.25">
      <c r="A14">
        <v>10</v>
      </c>
      <c r="B14" s="1">
        <f t="shared" si="0"/>
        <v>1.1046221254112047</v>
      </c>
      <c r="C14">
        <v>1300</v>
      </c>
      <c r="D14">
        <v>200</v>
      </c>
      <c r="E14">
        <f t="shared" si="1"/>
        <v>1100</v>
      </c>
      <c r="F14">
        <f t="shared" si="2"/>
        <v>995.81565016228137</v>
      </c>
    </row>
    <row r="15" spans="1:7" x14ac:dyDescent="0.25">
      <c r="F15">
        <f>SUM(F4:F14)</f>
        <v>1938.4432460565288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zoomScale="140" zoomScaleNormal="140" workbookViewId="0">
      <selection activeCell="C6" sqref="C6:D9"/>
    </sheetView>
  </sheetViews>
  <sheetFormatPr defaultRowHeight="15" x14ac:dyDescent="0.25"/>
  <cols>
    <col min="6" max="6" width="10.28515625" customWidth="1"/>
  </cols>
  <sheetData>
    <row r="3" spans="1:6" x14ac:dyDescent="0.25">
      <c r="A3" t="s">
        <v>12</v>
      </c>
    </row>
    <row r="4" spans="1:6" x14ac:dyDescent="0.25">
      <c r="A4">
        <v>0.04</v>
      </c>
    </row>
    <row r="5" spans="1:6" ht="28.9" x14ac:dyDescent="0.3">
      <c r="A5" t="s">
        <v>0</v>
      </c>
      <c r="B5" s="2" t="s">
        <v>17</v>
      </c>
      <c r="C5" t="s">
        <v>15</v>
      </c>
      <c r="D5" t="s">
        <v>16</v>
      </c>
      <c r="E5" t="s">
        <v>18</v>
      </c>
      <c r="F5" s="2" t="s">
        <v>28</v>
      </c>
    </row>
    <row r="6" spans="1:6" x14ac:dyDescent="0.25">
      <c r="A6">
        <v>0</v>
      </c>
      <c r="B6" s="1">
        <f>(1+$A$4)^A6</f>
        <v>1</v>
      </c>
      <c r="C6">
        <v>0</v>
      </c>
      <c r="D6">
        <v>7000</v>
      </c>
      <c r="E6">
        <f>C6-D6</f>
        <v>-7000</v>
      </c>
      <c r="F6">
        <f>(C6-D6)/B6</f>
        <v>-7000</v>
      </c>
    </row>
    <row r="7" spans="1:6" x14ac:dyDescent="0.25">
      <c r="A7">
        <v>1</v>
      </c>
      <c r="B7" s="1">
        <f>(1+$A$4)^A7</f>
        <v>1.04</v>
      </c>
      <c r="C7">
        <v>2000</v>
      </c>
      <c r="D7">
        <v>500</v>
      </c>
      <c r="E7">
        <f>C7-D7</f>
        <v>1500</v>
      </c>
      <c r="F7">
        <f>(C7-D7)/B7</f>
        <v>1442.3076923076922</v>
      </c>
    </row>
    <row r="8" spans="1:6" x14ac:dyDescent="0.25">
      <c r="A8">
        <v>2</v>
      </c>
      <c r="B8" s="1">
        <f>(1+$A$4)^A8</f>
        <v>1.0816000000000001</v>
      </c>
      <c r="C8">
        <v>3000</v>
      </c>
      <c r="D8">
        <v>500</v>
      </c>
      <c r="E8">
        <f>C8-D8</f>
        <v>2500</v>
      </c>
      <c r="F8">
        <f>(C8-D8)/B8</f>
        <v>2311.3905325443784</v>
      </c>
    </row>
    <row r="9" spans="1:6" x14ac:dyDescent="0.25">
      <c r="A9">
        <v>3</v>
      </c>
      <c r="B9" s="1">
        <f>(1+$A$4)^A9</f>
        <v>1.1248640000000001</v>
      </c>
      <c r="C9">
        <v>4000</v>
      </c>
      <c r="D9">
        <v>500</v>
      </c>
      <c r="E9">
        <f>C9-D9</f>
        <v>3500</v>
      </c>
      <c r="F9">
        <f>(C9-D9)/B9</f>
        <v>3111.4872553482019</v>
      </c>
    </row>
    <row r="10" spans="1:6" x14ac:dyDescent="0.25">
      <c r="E10" s="7">
        <f>IRR(E6:E9)</f>
        <v>3.1032992712853202E-2</v>
      </c>
      <c r="F10">
        <f>SUM(F6:F9)</f>
        <v>-134.81451979972735</v>
      </c>
    </row>
  </sheetData>
  <printOptions gridLine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40" zoomScaleNormal="140" workbookViewId="0">
      <selection activeCell="F6" sqref="F6"/>
    </sheetView>
  </sheetViews>
  <sheetFormatPr defaultRowHeight="15" x14ac:dyDescent="0.25"/>
  <sheetData>
    <row r="1" spans="1:7" x14ac:dyDescent="0.25">
      <c r="A1" t="s">
        <v>12</v>
      </c>
    </row>
    <row r="2" spans="1:7" x14ac:dyDescent="0.25">
      <c r="A2">
        <v>0.03</v>
      </c>
    </row>
    <row r="3" spans="1:7" ht="45" x14ac:dyDescent="0.25">
      <c r="A3" t="s">
        <v>0</v>
      </c>
      <c r="B3" s="2" t="s">
        <v>17</v>
      </c>
      <c r="C3" t="s">
        <v>15</v>
      </c>
      <c r="D3" t="s">
        <v>16</v>
      </c>
      <c r="E3" s="2" t="s">
        <v>20</v>
      </c>
      <c r="F3" s="2" t="s">
        <v>21</v>
      </c>
      <c r="G3" s="2" t="s">
        <v>22</v>
      </c>
    </row>
    <row r="4" spans="1:7" x14ac:dyDescent="0.25">
      <c r="A4">
        <v>0</v>
      </c>
      <c r="B4" s="1">
        <f>(1+$A$2)^A4</f>
        <v>1</v>
      </c>
      <c r="C4">
        <v>0</v>
      </c>
      <c r="D4">
        <v>7000</v>
      </c>
      <c r="E4">
        <f>C4</f>
        <v>0</v>
      </c>
      <c r="F4">
        <f>D4</f>
        <v>7000</v>
      </c>
      <c r="G4" s="3">
        <f>E4-F4</f>
        <v>-7000</v>
      </c>
    </row>
    <row r="5" spans="1:7" x14ac:dyDescent="0.25">
      <c r="A5">
        <v>1</v>
      </c>
      <c r="B5" s="1">
        <f>(1+$A$2)^A5</f>
        <v>1.03</v>
      </c>
      <c r="C5">
        <v>2000</v>
      </c>
      <c r="D5">
        <v>500</v>
      </c>
      <c r="E5">
        <f>E4+C5</f>
        <v>2000</v>
      </c>
      <c r="F5">
        <f>F4+D5</f>
        <v>7500</v>
      </c>
      <c r="G5" s="3">
        <f>E5-F5</f>
        <v>-5500</v>
      </c>
    </row>
    <row r="6" spans="1:7" x14ac:dyDescent="0.25">
      <c r="A6">
        <v>2</v>
      </c>
      <c r="B6" s="1">
        <f>(1+$A$2)^A6</f>
        <v>1.0609</v>
      </c>
      <c r="C6">
        <v>3000</v>
      </c>
      <c r="D6">
        <v>500</v>
      </c>
      <c r="E6">
        <f t="shared" ref="E6:E7" si="0">E5+C6</f>
        <v>5000</v>
      </c>
      <c r="F6">
        <f t="shared" ref="F6:F7" si="1">F5+D6</f>
        <v>8000</v>
      </c>
      <c r="G6" s="3">
        <f>E6-F6</f>
        <v>-3000</v>
      </c>
    </row>
    <row r="7" spans="1:7" x14ac:dyDescent="0.25">
      <c r="A7">
        <v>3</v>
      </c>
      <c r="B7" s="1">
        <f>(1+$A$2)^A7</f>
        <v>1.092727</v>
      </c>
      <c r="C7">
        <v>4000</v>
      </c>
      <c r="D7">
        <v>500</v>
      </c>
      <c r="E7">
        <f t="shared" si="0"/>
        <v>9000</v>
      </c>
      <c r="F7">
        <f t="shared" si="1"/>
        <v>8500</v>
      </c>
      <c r="G7" s="3">
        <f>E7-F7</f>
        <v>500</v>
      </c>
    </row>
  </sheetData>
  <printOptions gridLines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150" zoomScaleNormal="150" workbookViewId="0">
      <selection activeCell="E13" sqref="E13"/>
    </sheetView>
  </sheetViews>
  <sheetFormatPr defaultRowHeight="15" x14ac:dyDescent="0.25"/>
  <sheetData>
    <row r="1" spans="1:8" ht="14.45" x14ac:dyDescent="0.3">
      <c r="A1" t="s">
        <v>12</v>
      </c>
    </row>
    <row r="2" spans="1:8" ht="14.45" x14ac:dyDescent="0.3">
      <c r="A2">
        <v>0.04</v>
      </c>
    </row>
    <row r="3" spans="1:8" ht="28.9" x14ac:dyDescent="0.3">
      <c r="A3" t="s">
        <v>0</v>
      </c>
      <c r="B3" s="2" t="s">
        <v>17</v>
      </c>
      <c r="C3" t="s">
        <v>15</v>
      </c>
      <c r="D3" t="s">
        <v>16</v>
      </c>
      <c r="E3" s="2" t="s">
        <v>25</v>
      </c>
      <c r="F3" s="2" t="s">
        <v>26</v>
      </c>
      <c r="G3" s="2" t="s">
        <v>23</v>
      </c>
      <c r="H3" t="s">
        <v>24</v>
      </c>
    </row>
    <row r="4" spans="1:8" ht="14.45" x14ac:dyDescent="0.3">
      <c r="A4">
        <v>0</v>
      </c>
      <c r="B4" s="1">
        <f>(1+$A$2)^A4</f>
        <v>1</v>
      </c>
      <c r="C4">
        <v>0</v>
      </c>
      <c r="D4">
        <v>7000</v>
      </c>
      <c r="E4">
        <f>C4/B4</f>
        <v>0</v>
      </c>
      <c r="F4">
        <f>D4/B4</f>
        <v>7000</v>
      </c>
      <c r="G4">
        <f>C8/D8</f>
        <v>1.0588235294117647</v>
      </c>
      <c r="H4">
        <f>E8/F8</f>
        <v>0.9839268210786225</v>
      </c>
    </row>
    <row r="5" spans="1:8" ht="14.45" x14ac:dyDescent="0.3">
      <c r="A5">
        <v>1</v>
      </c>
      <c r="B5" s="1">
        <f>(1+$A$2)^A5</f>
        <v>1.04</v>
      </c>
      <c r="C5">
        <v>2000</v>
      </c>
      <c r="D5">
        <v>500</v>
      </c>
      <c r="E5">
        <f>C5/B5</f>
        <v>1923.0769230769231</v>
      </c>
      <c r="F5">
        <f>D5/B5</f>
        <v>480.76923076923077</v>
      </c>
    </row>
    <row r="6" spans="1:8" ht="14.45" x14ac:dyDescent="0.3">
      <c r="A6">
        <v>2</v>
      </c>
      <c r="B6" s="1">
        <f>(1+$A$2)^A6</f>
        <v>1.0816000000000001</v>
      </c>
      <c r="C6">
        <v>3000</v>
      </c>
      <c r="D6">
        <v>500</v>
      </c>
      <c r="E6">
        <f>C6/B6</f>
        <v>2773.6686390532541</v>
      </c>
      <c r="F6">
        <f>D6/B6</f>
        <v>462.27810650887568</v>
      </c>
    </row>
    <row r="7" spans="1:8" ht="14.45" x14ac:dyDescent="0.3">
      <c r="A7">
        <v>3</v>
      </c>
      <c r="B7" s="1">
        <f>(1+$A$2)^A7</f>
        <v>1.1248640000000001</v>
      </c>
      <c r="C7">
        <v>4000</v>
      </c>
      <c r="D7">
        <v>500</v>
      </c>
      <c r="E7">
        <f>C7/B7</f>
        <v>3555.9854346836592</v>
      </c>
      <c r="F7">
        <f>D7/B7</f>
        <v>444.49817933545739</v>
      </c>
    </row>
    <row r="8" spans="1:8" ht="14.45" x14ac:dyDescent="0.3">
      <c r="C8" s="8">
        <f t="shared" ref="C8:F8" si="0">SUM(C4:C7)</f>
        <v>9000</v>
      </c>
      <c r="D8" s="8">
        <f t="shared" si="0"/>
        <v>8500</v>
      </c>
      <c r="E8" s="8">
        <f t="shared" si="0"/>
        <v>8252.7309968138361</v>
      </c>
      <c r="F8" s="8">
        <f t="shared" si="0"/>
        <v>8387.5455166135634</v>
      </c>
    </row>
  </sheetData>
  <printOptions gridLines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E8" sqref="E8"/>
    </sheetView>
  </sheetViews>
  <sheetFormatPr defaultRowHeight="15" x14ac:dyDescent="0.25"/>
  <cols>
    <col min="7" max="7" width="9.85546875" bestFit="1" customWidth="1"/>
  </cols>
  <sheetData>
    <row r="1" spans="1:14" x14ac:dyDescent="0.25">
      <c r="A1" t="s">
        <v>12</v>
      </c>
      <c r="H1" t="s">
        <v>12</v>
      </c>
    </row>
    <row r="2" spans="1:14" x14ac:dyDescent="0.25">
      <c r="A2">
        <v>0.05</v>
      </c>
      <c r="H2">
        <v>0.08</v>
      </c>
    </row>
    <row r="3" spans="1:14" ht="30" x14ac:dyDescent="0.25">
      <c r="A3" t="s">
        <v>0</v>
      </c>
      <c r="B3" s="2" t="s">
        <v>17</v>
      </c>
      <c r="C3" t="s">
        <v>15</v>
      </c>
      <c r="D3" t="s">
        <v>16</v>
      </c>
      <c r="E3" t="s">
        <v>18</v>
      </c>
      <c r="F3" s="2" t="s">
        <v>2</v>
      </c>
      <c r="G3" t="s">
        <v>19</v>
      </c>
      <c r="H3" t="s">
        <v>0</v>
      </c>
      <c r="I3" s="2" t="s">
        <v>17</v>
      </c>
      <c r="J3" t="s">
        <v>15</v>
      </c>
      <c r="K3" t="s">
        <v>16</v>
      </c>
      <c r="L3" t="s">
        <v>18</v>
      </c>
      <c r="M3" s="2" t="s">
        <v>2</v>
      </c>
      <c r="N3" t="s">
        <v>19</v>
      </c>
    </row>
    <row r="4" spans="1:14" x14ac:dyDescent="0.25">
      <c r="A4">
        <v>0</v>
      </c>
      <c r="B4" s="1">
        <f>(1+$A$2)^A4</f>
        <v>1</v>
      </c>
      <c r="C4">
        <v>500</v>
      </c>
      <c r="D4">
        <v>2000</v>
      </c>
      <c r="E4">
        <f>C4-D4</f>
        <v>-1500</v>
      </c>
      <c r="F4">
        <f>E4/B4</f>
        <v>-1500</v>
      </c>
      <c r="G4">
        <f>SUM(F4:F7)</f>
        <v>69.592916531692055</v>
      </c>
      <c r="H4">
        <v>0</v>
      </c>
      <c r="I4" s="1">
        <f>(1+$H$2)^H4</f>
        <v>1</v>
      </c>
      <c r="J4">
        <v>500</v>
      </c>
      <c r="K4">
        <v>2000</v>
      </c>
      <c r="L4">
        <f>J4-K4</f>
        <v>-1500</v>
      </c>
      <c r="M4">
        <f>L4/I4</f>
        <v>-1500</v>
      </c>
      <c r="N4">
        <f>SUM(M4:M7)</f>
        <v>-0.35563684397726547</v>
      </c>
    </row>
    <row r="5" spans="1:14" x14ac:dyDescent="0.25">
      <c r="A5">
        <v>1</v>
      </c>
      <c r="B5" s="1">
        <f>(1+$A$2)^A5</f>
        <v>1.05</v>
      </c>
      <c r="C5">
        <v>1200</v>
      </c>
      <c r="D5">
        <v>400</v>
      </c>
      <c r="E5">
        <f>C5-D5</f>
        <v>800</v>
      </c>
      <c r="F5">
        <f>E5/B5</f>
        <v>761.90476190476193</v>
      </c>
      <c r="G5" s="5">
        <f>NPV(0.05,E5,E6,E7)+E4</f>
        <v>69.592916531691799</v>
      </c>
      <c r="H5">
        <v>1</v>
      </c>
      <c r="I5" s="1">
        <f>(1+$H$2)^H5</f>
        <v>1.08</v>
      </c>
      <c r="J5">
        <v>1200</v>
      </c>
      <c r="K5">
        <v>400</v>
      </c>
      <c r="L5">
        <f>J5-K5</f>
        <v>800</v>
      </c>
      <c r="M5">
        <f>L5/I5</f>
        <v>740.74074074074065</v>
      </c>
    </row>
    <row r="6" spans="1:14" x14ac:dyDescent="0.25">
      <c r="A6">
        <v>2</v>
      </c>
      <c r="B6" s="1">
        <f>(1+$A$2)^A6</f>
        <v>1.1025</v>
      </c>
      <c r="C6">
        <v>1000</v>
      </c>
      <c r="D6">
        <v>300</v>
      </c>
      <c r="E6">
        <f>C6-D6</f>
        <v>700</v>
      </c>
      <c r="F6">
        <f>E6/B6</f>
        <v>634.92063492063494</v>
      </c>
      <c r="H6">
        <v>2</v>
      </c>
      <c r="I6" s="1">
        <f>(1+$H$2)^H6</f>
        <v>1.1664000000000001</v>
      </c>
      <c r="J6">
        <v>1000</v>
      </c>
      <c r="K6">
        <v>300</v>
      </c>
      <c r="L6">
        <f>J6-K6</f>
        <v>700</v>
      </c>
      <c r="M6">
        <f>L6/I6</f>
        <v>600.13717421124818</v>
      </c>
    </row>
    <row r="7" spans="1:14" x14ac:dyDescent="0.25">
      <c r="A7">
        <v>3</v>
      </c>
      <c r="B7" s="1">
        <f>(1+$A$2)^A7</f>
        <v>1.1576250000000001</v>
      </c>
      <c r="C7">
        <v>500</v>
      </c>
      <c r="D7">
        <v>300</v>
      </c>
      <c r="E7">
        <f>C7-D7</f>
        <v>200</v>
      </c>
      <c r="F7">
        <f>E7/B7</f>
        <v>172.76751970629519</v>
      </c>
      <c r="H7">
        <v>3</v>
      </c>
      <c r="I7" s="1">
        <f>(1+$H$2)^H7</f>
        <v>1.2597120000000002</v>
      </c>
      <c r="J7">
        <v>500</v>
      </c>
      <c r="K7">
        <v>300</v>
      </c>
      <c r="L7">
        <f>J7-K7</f>
        <v>200</v>
      </c>
      <c r="M7">
        <f>L7/I7</f>
        <v>158.76644820403391</v>
      </c>
    </row>
    <row r="8" spans="1:14" x14ac:dyDescent="0.25">
      <c r="E8" s="6">
        <f>IRR(E4:E7)</f>
        <v>7.9841143487777932E-2</v>
      </c>
    </row>
    <row r="10" spans="1:14" x14ac:dyDescent="0.25">
      <c r="A10" t="s">
        <v>12</v>
      </c>
      <c r="H10" t="s">
        <v>12</v>
      </c>
    </row>
    <row r="11" spans="1:14" x14ac:dyDescent="0.25">
      <c r="A11">
        <v>7.0000000000000007E-2</v>
      </c>
      <c r="H11">
        <v>6.2E-2</v>
      </c>
    </row>
    <row r="12" spans="1:14" ht="30" x14ac:dyDescent="0.25">
      <c r="A12" t="s">
        <v>0</v>
      </c>
      <c r="B12" s="2" t="s">
        <v>17</v>
      </c>
      <c r="C12" t="s">
        <v>15</v>
      </c>
      <c r="D12" t="s">
        <v>16</v>
      </c>
      <c r="E12" t="s">
        <v>18</v>
      </c>
      <c r="F12" s="2" t="s">
        <v>2</v>
      </c>
      <c r="G12" t="s">
        <v>19</v>
      </c>
      <c r="H12" t="s">
        <v>0</v>
      </c>
      <c r="I12" s="2" t="s">
        <v>17</v>
      </c>
      <c r="J12" t="s">
        <v>15</v>
      </c>
      <c r="K12" t="s">
        <v>16</v>
      </c>
      <c r="L12" t="s">
        <v>18</v>
      </c>
      <c r="M12" s="2" t="s">
        <v>2</v>
      </c>
      <c r="N12" t="s">
        <v>19</v>
      </c>
    </row>
    <row r="13" spans="1:14" x14ac:dyDescent="0.25">
      <c r="A13">
        <v>0</v>
      </c>
      <c r="B13" s="1">
        <f>(1+$A$11)^A13</f>
        <v>1</v>
      </c>
      <c r="C13">
        <v>300</v>
      </c>
      <c r="D13">
        <v>2000</v>
      </c>
      <c r="E13">
        <f>C13-D13</f>
        <v>-1700</v>
      </c>
      <c r="F13">
        <f>E13/B13</f>
        <v>-1700</v>
      </c>
      <c r="G13">
        <f>SUM(F13:F16)</f>
        <v>-33.519721348556686</v>
      </c>
      <c r="H13">
        <v>0</v>
      </c>
      <c r="I13" s="1">
        <f>(1+$H$11)^H13</f>
        <v>1</v>
      </c>
      <c r="J13">
        <v>600</v>
      </c>
      <c r="K13">
        <v>2000</v>
      </c>
      <c r="L13">
        <f>J13-K13</f>
        <v>-1400</v>
      </c>
      <c r="M13">
        <f>L13/I13</f>
        <v>-1400</v>
      </c>
      <c r="N13">
        <f>SUM(M13:M16)</f>
        <v>-1.1064384957780931</v>
      </c>
    </row>
    <row r="14" spans="1:14" x14ac:dyDescent="0.25">
      <c r="A14">
        <v>1</v>
      </c>
      <c r="B14" s="1">
        <f>(1+$A$11)^A14</f>
        <v>1.07</v>
      </c>
      <c r="C14">
        <v>500</v>
      </c>
      <c r="D14">
        <v>600</v>
      </c>
      <c r="E14">
        <f>C14-D14</f>
        <v>-100</v>
      </c>
      <c r="F14">
        <f>E14/B14</f>
        <v>-93.457943925233636</v>
      </c>
      <c r="H14">
        <v>1</v>
      </c>
      <c r="I14" s="1">
        <f>(1+$H$11)^H14</f>
        <v>1.0620000000000001</v>
      </c>
      <c r="J14">
        <v>700</v>
      </c>
      <c r="K14">
        <v>400</v>
      </c>
      <c r="L14">
        <f>J14-K14</f>
        <v>300</v>
      </c>
      <c r="M14">
        <f>L14/I14</f>
        <v>282.4858757062147</v>
      </c>
    </row>
    <row r="15" spans="1:14" x14ac:dyDescent="0.25">
      <c r="A15">
        <v>2</v>
      </c>
      <c r="B15" s="1">
        <f>(1+$A$11)^A15</f>
        <v>1.1449</v>
      </c>
      <c r="C15">
        <v>1000</v>
      </c>
      <c r="D15">
        <v>200</v>
      </c>
      <c r="E15">
        <f>C15-D15</f>
        <v>800</v>
      </c>
      <c r="F15">
        <f>E15/B15</f>
        <v>698.75098261856931</v>
      </c>
      <c r="H15">
        <v>2</v>
      </c>
      <c r="I15" s="1">
        <f>(1+$H$11)^H15</f>
        <v>1.1278440000000001</v>
      </c>
      <c r="J15">
        <v>900</v>
      </c>
      <c r="K15">
        <v>300</v>
      </c>
      <c r="L15">
        <f>J15-K15</f>
        <v>600</v>
      </c>
      <c r="M15">
        <f>L15/I15</f>
        <v>531.98846649004645</v>
      </c>
    </row>
    <row r="16" spans="1:14" x14ac:dyDescent="0.25">
      <c r="A16">
        <v>3</v>
      </c>
      <c r="B16" s="1">
        <f>(1+$A$11)^A16</f>
        <v>1.2250430000000001</v>
      </c>
      <c r="C16">
        <v>1500</v>
      </c>
      <c r="D16">
        <v>200</v>
      </c>
      <c r="E16">
        <f>C16-D16</f>
        <v>1300</v>
      </c>
      <c r="F16">
        <f>E16/B16</f>
        <v>1061.1872399581075</v>
      </c>
      <c r="H16">
        <v>3</v>
      </c>
      <c r="I16" s="1">
        <f>(1+$H$11)^H16</f>
        <v>1.1977703280000001</v>
      </c>
      <c r="J16">
        <v>1000</v>
      </c>
      <c r="K16">
        <v>300</v>
      </c>
      <c r="L16">
        <f>J16-K16</f>
        <v>700</v>
      </c>
      <c r="M16">
        <f>L16/I16</f>
        <v>584.4192193079607</v>
      </c>
    </row>
    <row r="17" spans="5:5" x14ac:dyDescent="0.25">
      <c r="E17" s="4">
        <f>IRR(E13:E16)</f>
        <v>6.2117335204666002E-2</v>
      </c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valore attuale</vt:lpstr>
      <vt:lpstr>VAN</vt:lpstr>
      <vt:lpstr>VAN1</vt:lpstr>
      <vt:lpstr>Payback</vt:lpstr>
      <vt:lpstr>RatioBC</vt:lpstr>
      <vt:lpstr>TIR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es</cp:lastModifiedBy>
  <cp:lastPrinted>2016-03-29T15:42:16Z</cp:lastPrinted>
  <dcterms:created xsi:type="dcterms:W3CDTF">2014-10-14T10:12:31Z</dcterms:created>
  <dcterms:modified xsi:type="dcterms:W3CDTF">2018-03-10T12:09:26Z</dcterms:modified>
</cp:coreProperties>
</file>